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PRIL 21 2020 BILL LIST" sheetId="1" r:id="rId1"/>
    <sheet name="Treasurer Report" sheetId="2" r:id="rId2"/>
    <sheet name="Treasurer Report 2" sheetId="3" r:id="rId3"/>
  </sheets>
  <calcPr calcId="145621"/>
  <fileRecoveryPr repairLoad="1"/>
</workbook>
</file>

<file path=xl/calcChain.xml><?xml version="1.0" encoding="utf-8"?>
<calcChain xmlns="http://schemas.openxmlformats.org/spreadsheetml/2006/main">
  <c r="D19" i="2" l="1"/>
  <c r="E26" i="3"/>
  <c r="E23" i="3"/>
  <c r="E27" i="3" s="1"/>
  <c r="E13" i="3"/>
  <c r="E10" i="3"/>
  <c r="E14" i="3" s="1"/>
  <c r="E38" i="2"/>
  <c r="E36" i="2"/>
  <c r="E39" i="2" s="1"/>
  <c r="K35" i="2"/>
  <c r="K33" i="2"/>
  <c r="K36" i="2" s="1"/>
  <c r="K24" i="2"/>
  <c r="K22" i="2"/>
  <c r="E20" i="2"/>
  <c r="E14" i="2"/>
  <c r="K11" i="2"/>
  <c r="K9" i="2"/>
  <c r="K13" i="2" s="1"/>
  <c r="E30" i="1"/>
  <c r="E2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E35" i="1" l="1"/>
  <c r="K25" i="2"/>
  <c r="E21" i="2"/>
</calcChain>
</file>

<file path=xl/sharedStrings.xml><?xml version="1.0" encoding="utf-8"?>
<sst xmlns="http://schemas.openxmlformats.org/spreadsheetml/2006/main" count="158" uniqueCount="90">
  <si>
    <t>GREENWICH TOWNSHIP</t>
  </si>
  <si>
    <t>DATE</t>
  </si>
  <si>
    <t>CHECK #</t>
  </si>
  <si>
    <t xml:space="preserve">VENDOR </t>
  </si>
  <si>
    <t>BUDGET ACCOUNT</t>
  </si>
  <si>
    <t>AMOUNT</t>
  </si>
  <si>
    <t>ATLANTIC CITY ELECTRIC</t>
  </si>
  <si>
    <t>UTIL: STREET LIGHTS/ ELECTRIC</t>
  </si>
  <si>
    <t>COUNTYWIDE ANIMAL CONTROL</t>
  </si>
  <si>
    <t>CRESSE &amp; CARR</t>
  </si>
  <si>
    <t>CUMBERLAND COUNTY SPCA</t>
  </si>
  <si>
    <t>CUMBERLAND REG SCHOOL DISTRICT</t>
  </si>
  <si>
    <t>FRALINGER ENGINEERING</t>
  </si>
  <si>
    <t>GREENWICH TWP BOE</t>
  </si>
  <si>
    <t>JOHN DESIMONE LLC</t>
  </si>
  <si>
    <t>LIBERTY MUTUAL INSURANCE</t>
  </si>
  <si>
    <t>MCI COMM SERVICE</t>
  </si>
  <si>
    <t>UTIL: TELEPHONE LONG DISTANCE OEM</t>
  </si>
  <si>
    <t>NJ ADVANCE MEDIA</t>
  </si>
  <si>
    <t>VERIZON</t>
  </si>
  <si>
    <t>TOTAL A/P TREASURER</t>
  </si>
  <si>
    <t>ESCROW</t>
  </si>
  <si>
    <t>TOTAL ESCROW FUND</t>
  </si>
  <si>
    <t>BILL LIST     APRIL 21, 2020</t>
  </si>
  <si>
    <t xml:space="preserve"> </t>
  </si>
  <si>
    <t>TOTAL APRIL 21, 2020 BILL LIST</t>
  </si>
  <si>
    <t>JOHN DESIMONE, ESQ.</t>
  </si>
  <si>
    <t>ESCROW: CUFF &amp; CUMB CO HISTORICAL SOCIETY</t>
  </si>
  <si>
    <t xml:space="preserve">Newfield National Bank </t>
  </si>
  <si>
    <t>Treasurer Account  - 2430064</t>
  </si>
  <si>
    <t>Dog Account  - 2430080</t>
  </si>
  <si>
    <t xml:space="preserve">Beginning Balance </t>
  </si>
  <si>
    <t xml:space="preserve">Receipts: </t>
  </si>
  <si>
    <t>CMPTRA</t>
  </si>
  <si>
    <t>Bank interest</t>
  </si>
  <si>
    <t>Fall Energy</t>
  </si>
  <si>
    <t>Total receipts</t>
  </si>
  <si>
    <t>Deposits</t>
  </si>
  <si>
    <t>Disbursements:</t>
  </si>
  <si>
    <t xml:space="preserve">Bank Int </t>
  </si>
  <si>
    <t>Total Disbursements</t>
  </si>
  <si>
    <t>NJ DOT Grant Reimb.</t>
  </si>
  <si>
    <t>Homestead Benefit Mailing</t>
  </si>
  <si>
    <t xml:space="preserve">Ending balance </t>
  </si>
  <si>
    <t>Total Receipts</t>
  </si>
  <si>
    <t>Accounts Payable</t>
  </si>
  <si>
    <t>Void/stale dated checks</t>
  </si>
  <si>
    <t>Escrow Account  - 2499630</t>
  </si>
  <si>
    <t>Payroll</t>
  </si>
  <si>
    <t>Payroll Taxes/PERS</t>
  </si>
  <si>
    <t>Ending Balance</t>
  </si>
  <si>
    <t>Unemployment  Account  - 2430072</t>
  </si>
  <si>
    <t>Beginning Balance</t>
  </si>
  <si>
    <t>General Capital - 2430098</t>
  </si>
  <si>
    <t>Receipts:</t>
  </si>
  <si>
    <t>Correct Bank Adj. Old</t>
  </si>
  <si>
    <t>2019 budget approp.</t>
  </si>
  <si>
    <t>Garden Club Checking - 2557783</t>
  </si>
  <si>
    <t>Garden Club Savings Account  - 100008127</t>
  </si>
  <si>
    <t>ACCT CLOSED</t>
  </si>
  <si>
    <t>Donations</t>
  </si>
  <si>
    <t>Certificate of Deposit - 64637</t>
  </si>
  <si>
    <t>Disbursements</t>
  </si>
  <si>
    <t>Balance</t>
  </si>
  <si>
    <t>Accounts payable</t>
  </si>
  <si>
    <t>Total disbursements</t>
  </si>
  <si>
    <t>Ending balance</t>
  </si>
  <si>
    <t>Snow Removal Trust - 2625465</t>
  </si>
  <si>
    <t>Transfer Budget Appr</t>
  </si>
  <si>
    <t>COLSON-GOSWEILER-ALLEVA</t>
  </si>
  <si>
    <t>INSURANCE: VFI INSTALLMENT</t>
  </si>
  <si>
    <t>MARCH ANIMAL CONTROL</t>
  </si>
  <si>
    <t>MARCH LEGAL &amp; APRIL SOLICITOR</t>
  </si>
  <si>
    <t>APRIL ANIMAL SHELTER</t>
  </si>
  <si>
    <t>APRIL TAX LEVY</t>
  </si>
  <si>
    <t>TAX MAP MAINTENANCE &amp; STORMWATER</t>
  </si>
  <si>
    <t>HOPEWELL TOWNSHIP</t>
  </si>
  <si>
    <t>POWER PAD SOFTWARE TAX ASSESSOR</t>
  </si>
  <si>
    <t>LEGAL: PLANNING BOARD</t>
  </si>
  <si>
    <t>INSURANCE: WORKERS COMP INSTALLMENT</t>
  </si>
  <si>
    <t>MCNEIL &amp; COMPANY</t>
  </si>
  <si>
    <t>INSURANCE: INSTALLMENT</t>
  </si>
  <si>
    <t>MES</t>
  </si>
  <si>
    <t>EMERGENCY MGMT: T HUNTER SUPPLIES</t>
  </si>
  <si>
    <t>PUBLIC NOTICES: TWP COMMITTEE</t>
  </si>
  <si>
    <t xml:space="preserve">UTIL: TELEPHONE   </t>
  </si>
  <si>
    <t>W.B. MASON</t>
  </si>
  <si>
    <t xml:space="preserve">OFFICE SUPPLIES; LATERAL FILE CABINET </t>
  </si>
  <si>
    <t>WOODRUFF ENERGY</t>
  </si>
  <si>
    <t>UTIL: FUEL OIL, GASOLINE, HEATER TUNE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</si>
</sst>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6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2" fontId="7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43" fontId="8" fillId="0" borderId="6" xfId="0" applyNumberFormat="1" applyFont="1" applyBorder="1" applyAlignment="1">
      <alignment horizontal="right"/>
    </xf>
    <xf numFmtId="0" fontId="8" fillId="0" borderId="5" xfId="0" applyFont="1" applyBorder="1"/>
    <xf numFmtId="0" fontId="8" fillId="0" borderId="6" xfId="0" applyFont="1" applyBorder="1"/>
    <xf numFmtId="43" fontId="9" fillId="0" borderId="6" xfId="0" applyNumberFormat="1" applyFont="1" applyBorder="1"/>
    <xf numFmtId="43" fontId="8" fillId="0" borderId="6" xfId="0" applyNumberFormat="1" applyFont="1" applyBorder="1"/>
    <xf numFmtId="43" fontId="7" fillId="0" borderId="6" xfId="0" applyNumberFormat="1" applyFont="1" applyBorder="1"/>
    <xf numFmtId="14" fontId="5" fillId="0" borderId="1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8" fillId="0" borderId="8" xfId="0" applyFont="1" applyBorder="1"/>
    <xf numFmtId="43" fontId="9" fillId="0" borderId="8" xfId="0" applyNumberFormat="1" applyFont="1" applyBorder="1"/>
    <xf numFmtId="14" fontId="0" fillId="0" borderId="0" xfId="0" applyNumberForma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43" fontId="12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4" fontId="13" fillId="0" borderId="0" xfId="1" applyFont="1"/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14" fontId="1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3" fontId="6" fillId="0" borderId="0" xfId="0" applyNumberFormat="1" applyFont="1" applyBorder="1"/>
    <xf numFmtId="14" fontId="6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43" fontId="6" fillId="0" borderId="4" xfId="0" applyNumberFormat="1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3" fontId="6" fillId="0" borderId="8" xfId="0" applyNumberFormat="1" applyFont="1" applyBorder="1"/>
    <xf numFmtId="14" fontId="16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4" fontId="15" fillId="0" borderId="0" xfId="1" applyFont="1" applyFill="1" applyBorder="1"/>
    <xf numFmtId="14" fontId="15" fillId="0" borderId="0" xfId="0" applyNumberFormat="1" applyFont="1" applyBorder="1" applyAlignment="1">
      <alignment horizontal="right"/>
    </xf>
    <xf numFmtId="14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8" fillId="0" borderId="0" xfId="0" applyNumberFormat="1" applyFont="1" applyBorder="1"/>
    <xf numFmtId="0" fontId="0" fillId="0" borderId="0" xfId="0" applyBorder="1"/>
    <xf numFmtId="0" fontId="9" fillId="0" borderId="0" xfId="0" applyFont="1" applyBorder="1"/>
    <xf numFmtId="0" fontId="9" fillId="0" borderId="0" xfId="0" applyFont="1" applyFill="1" applyBorder="1" applyAlignment="1">
      <alignment horizontal="left"/>
    </xf>
    <xf numFmtId="43" fontId="6" fillId="0" borderId="0" xfId="0" applyNumberFormat="1" applyFont="1" applyFill="1" applyBorder="1"/>
    <xf numFmtId="0" fontId="9" fillId="0" borderId="0" xfId="0" applyFont="1" applyFill="1" applyBorder="1"/>
    <xf numFmtId="0" fontId="15" fillId="0" borderId="0" xfId="0" applyFont="1"/>
    <xf numFmtId="0" fontId="9" fillId="0" borderId="0" xfId="0" applyFont="1"/>
    <xf numFmtId="0" fontId="19" fillId="0" borderId="0" xfId="0" applyFont="1"/>
    <xf numFmtId="14" fontId="9" fillId="0" borderId="0" xfId="0" applyNumberFormat="1" applyFont="1"/>
    <xf numFmtId="14" fontId="15" fillId="0" borderId="0" xfId="0" applyNumberFormat="1" applyFont="1"/>
    <xf numFmtId="43" fontId="15" fillId="0" borderId="0" xfId="0" applyNumberFormat="1" applyFont="1"/>
    <xf numFmtId="43" fontId="9" fillId="0" borderId="0" xfId="0" applyNumberFormat="1" applyFont="1"/>
    <xf numFmtId="43" fontId="6" fillId="0" borderId="0" xfId="0" applyNumberFormat="1" applyFont="1"/>
    <xf numFmtId="0" fontId="6" fillId="0" borderId="0" xfId="0" applyFont="1"/>
    <xf numFmtId="16" fontId="9" fillId="0" borderId="0" xfId="0" applyNumberFormat="1" applyFont="1"/>
    <xf numFmtId="2" fontId="6" fillId="0" borderId="0" xfId="0" applyNumberFormat="1" applyFont="1"/>
    <xf numFmtId="2" fontId="9" fillId="0" borderId="0" xfId="0" applyNumberFormat="1" applyFont="1"/>
    <xf numFmtId="0" fontId="16" fillId="0" borderId="0" xfId="0" applyFont="1"/>
    <xf numFmtId="164" fontId="15" fillId="0" borderId="0" xfId="0" applyNumberFormat="1" applyFont="1"/>
    <xf numFmtId="2" fontId="15" fillId="0" borderId="0" xfId="0" applyNumberFormat="1" applyFont="1"/>
    <xf numFmtId="0" fontId="15" fillId="0" borderId="0" xfId="0" applyNumberFormat="1" applyFont="1"/>
    <xf numFmtId="0" fontId="20" fillId="0" borderId="0" xfId="0" applyFont="1"/>
    <xf numFmtId="43" fontId="15" fillId="0" borderId="1" xfId="0" applyNumberFormat="1" applyFont="1" applyBorder="1"/>
    <xf numFmtId="43" fontId="21" fillId="0" borderId="0" xfId="0" applyNumberFormat="1" applyFont="1"/>
    <xf numFmtId="14" fontId="22" fillId="0" borderId="0" xfId="0" applyNumberFormat="1" applyFont="1"/>
    <xf numFmtId="0" fontId="22" fillId="0" borderId="0" xfId="0" applyFont="1"/>
    <xf numFmtId="43" fontId="22" fillId="0" borderId="0" xfId="0" applyNumberFormat="1" applyFont="1"/>
    <xf numFmtId="10" fontId="22" fillId="0" borderId="0" xfId="0" applyNumberFormat="1" applyFont="1"/>
    <xf numFmtId="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E35" sqref="E35"/>
    </sheetView>
  </sheetViews>
  <sheetFormatPr defaultRowHeight="15" x14ac:dyDescent="0.25"/>
  <cols>
    <col min="1" max="1" width="12.7109375" bestFit="1" customWidth="1"/>
    <col min="2" max="2" width="13.42578125" bestFit="1" customWidth="1"/>
    <col min="3" max="3" width="45.140625" bestFit="1" customWidth="1"/>
    <col min="4" max="4" width="71.42578125" bestFit="1" customWidth="1"/>
    <col min="5" max="5" width="19.28515625" bestFit="1" customWidth="1"/>
  </cols>
  <sheetData>
    <row r="1" spans="1:5" ht="23.25" x14ac:dyDescent="0.35">
      <c r="C1" s="1" t="s">
        <v>0</v>
      </c>
    </row>
    <row r="2" spans="1:5" ht="23.25" x14ac:dyDescent="0.35">
      <c r="C2" s="1" t="s">
        <v>23</v>
      </c>
    </row>
    <row r="3" spans="1:5" ht="18.75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spans="1:5" ht="15.75" x14ac:dyDescent="0.25">
      <c r="A4" s="5">
        <v>43942</v>
      </c>
      <c r="B4" s="6">
        <v>6037</v>
      </c>
      <c r="C4" s="7" t="s">
        <v>6</v>
      </c>
      <c r="D4" s="7" t="s">
        <v>7</v>
      </c>
      <c r="E4" s="8">
        <v>1237.8399999999999</v>
      </c>
    </row>
    <row r="5" spans="1:5" ht="15.75" x14ac:dyDescent="0.25">
      <c r="A5" s="5">
        <v>43942</v>
      </c>
      <c r="B5" s="9">
        <f>B4+1</f>
        <v>6038</v>
      </c>
      <c r="C5" s="10" t="s">
        <v>69</v>
      </c>
      <c r="D5" s="10" t="s">
        <v>70</v>
      </c>
      <c r="E5" s="11">
        <v>3535</v>
      </c>
    </row>
    <row r="6" spans="1:5" ht="15.75" x14ac:dyDescent="0.25">
      <c r="A6" s="5">
        <v>43942</v>
      </c>
      <c r="B6" s="9">
        <f t="shared" ref="B6:B16" si="0">B5+1</f>
        <v>6039</v>
      </c>
      <c r="C6" s="10" t="s">
        <v>8</v>
      </c>
      <c r="D6" s="10" t="s">
        <v>71</v>
      </c>
      <c r="E6" s="11">
        <v>200</v>
      </c>
    </row>
    <row r="7" spans="1:5" ht="15.75" x14ac:dyDescent="0.25">
      <c r="A7" s="5">
        <v>43942</v>
      </c>
      <c r="B7" s="9">
        <f t="shared" si="0"/>
        <v>6040</v>
      </c>
      <c r="C7" s="10" t="s">
        <v>9</v>
      </c>
      <c r="D7" s="10" t="s">
        <v>72</v>
      </c>
      <c r="E7" s="11">
        <v>1662.5</v>
      </c>
    </row>
    <row r="8" spans="1:5" ht="15.75" x14ac:dyDescent="0.25">
      <c r="A8" s="5">
        <v>43942</v>
      </c>
      <c r="B8" s="9">
        <f t="shared" si="0"/>
        <v>6041</v>
      </c>
      <c r="C8" s="12" t="s">
        <v>10</v>
      </c>
      <c r="D8" s="13" t="s">
        <v>73</v>
      </c>
      <c r="E8" s="14">
        <v>318.75</v>
      </c>
    </row>
    <row r="9" spans="1:5" ht="15.75" x14ac:dyDescent="0.25">
      <c r="A9" s="5">
        <v>43942</v>
      </c>
      <c r="B9" s="9">
        <f t="shared" si="0"/>
        <v>6042</v>
      </c>
      <c r="C9" s="12" t="s">
        <v>11</v>
      </c>
      <c r="D9" s="13" t="s">
        <v>74</v>
      </c>
      <c r="E9" s="15">
        <v>44446.7</v>
      </c>
    </row>
    <row r="10" spans="1:5" ht="15.75" x14ac:dyDescent="0.25">
      <c r="A10" s="5">
        <v>43942</v>
      </c>
      <c r="B10" s="9">
        <f t="shared" si="0"/>
        <v>6043</v>
      </c>
      <c r="C10" s="12" t="s">
        <v>12</v>
      </c>
      <c r="D10" s="13" t="s">
        <v>75</v>
      </c>
      <c r="E10" s="14">
        <v>270.5</v>
      </c>
    </row>
    <row r="11" spans="1:5" ht="15.75" x14ac:dyDescent="0.25">
      <c r="A11" s="5">
        <v>43942</v>
      </c>
      <c r="B11" s="9">
        <f t="shared" si="0"/>
        <v>6044</v>
      </c>
      <c r="C11" s="12" t="s">
        <v>13</v>
      </c>
      <c r="D11" s="13" t="s">
        <v>74</v>
      </c>
      <c r="E11" s="14">
        <v>81530</v>
      </c>
    </row>
    <row r="12" spans="1:5" ht="15.75" x14ac:dyDescent="0.25">
      <c r="A12" s="5">
        <v>43942</v>
      </c>
      <c r="B12" s="9">
        <f t="shared" si="0"/>
        <v>6045</v>
      </c>
      <c r="C12" s="12" t="s">
        <v>76</v>
      </c>
      <c r="D12" s="13" t="s">
        <v>77</v>
      </c>
      <c r="E12" s="14">
        <v>125</v>
      </c>
    </row>
    <row r="13" spans="1:5" ht="15.75" x14ac:dyDescent="0.25">
      <c r="A13" s="5">
        <v>43942</v>
      </c>
      <c r="B13" s="9">
        <f t="shared" si="0"/>
        <v>6046</v>
      </c>
      <c r="C13" s="12" t="s">
        <v>14</v>
      </c>
      <c r="D13" s="13" t="s">
        <v>78</v>
      </c>
      <c r="E13" s="14">
        <v>250.78</v>
      </c>
    </row>
    <row r="14" spans="1:5" ht="15.75" x14ac:dyDescent="0.25">
      <c r="A14" s="5">
        <v>43942</v>
      </c>
      <c r="B14" s="9">
        <f t="shared" si="0"/>
        <v>6047</v>
      </c>
      <c r="C14" s="12" t="s">
        <v>15</v>
      </c>
      <c r="D14" s="13" t="s">
        <v>79</v>
      </c>
      <c r="E14" s="14">
        <v>1649.59</v>
      </c>
    </row>
    <row r="15" spans="1:5" ht="15.75" x14ac:dyDescent="0.25">
      <c r="A15" s="5">
        <v>43942</v>
      </c>
      <c r="B15" s="9">
        <f t="shared" si="0"/>
        <v>6048</v>
      </c>
      <c r="C15" s="12" t="s">
        <v>16</v>
      </c>
      <c r="D15" s="13" t="s">
        <v>17</v>
      </c>
      <c r="E15" s="14">
        <v>33.76</v>
      </c>
    </row>
    <row r="16" spans="1:5" ht="15.75" x14ac:dyDescent="0.25">
      <c r="A16" s="5">
        <v>43942</v>
      </c>
      <c r="B16" s="9">
        <f t="shared" si="0"/>
        <v>6049</v>
      </c>
      <c r="C16" s="12" t="s">
        <v>80</v>
      </c>
      <c r="D16" s="13" t="s">
        <v>81</v>
      </c>
      <c r="E16" s="16">
        <v>7430</v>
      </c>
    </row>
    <row r="17" spans="1:6" ht="15.75" x14ac:dyDescent="0.25">
      <c r="A17" s="5">
        <v>43942</v>
      </c>
      <c r="B17" s="9">
        <v>6050</v>
      </c>
      <c r="C17" s="12" t="s">
        <v>82</v>
      </c>
      <c r="D17" s="13" t="s">
        <v>83</v>
      </c>
      <c r="E17" s="14">
        <v>69.5</v>
      </c>
    </row>
    <row r="18" spans="1:6" ht="15.75" x14ac:dyDescent="0.25">
      <c r="A18" s="5">
        <v>43942</v>
      </c>
      <c r="B18" s="9">
        <v>6051</v>
      </c>
      <c r="C18" s="13" t="s">
        <v>18</v>
      </c>
      <c r="D18" s="13" t="s">
        <v>84</v>
      </c>
      <c r="E18" s="14">
        <v>25.86</v>
      </c>
    </row>
    <row r="19" spans="1:6" ht="15.75" x14ac:dyDescent="0.25">
      <c r="A19" s="5">
        <v>43942</v>
      </c>
      <c r="B19" s="9">
        <v>6052</v>
      </c>
      <c r="C19" s="13" t="s">
        <v>19</v>
      </c>
      <c r="D19" s="13" t="s">
        <v>85</v>
      </c>
      <c r="E19" s="14">
        <v>313.48</v>
      </c>
    </row>
    <row r="20" spans="1:6" ht="15.75" x14ac:dyDescent="0.25">
      <c r="A20" s="5">
        <v>43942</v>
      </c>
      <c r="B20" s="9">
        <v>6053</v>
      </c>
      <c r="C20" s="13" t="s">
        <v>86</v>
      </c>
      <c r="D20" s="13" t="s">
        <v>87</v>
      </c>
      <c r="E20" s="14">
        <v>551.34</v>
      </c>
    </row>
    <row r="21" spans="1:6" ht="15.75" x14ac:dyDescent="0.25">
      <c r="A21" s="5">
        <v>43942</v>
      </c>
      <c r="B21" s="9">
        <v>6054</v>
      </c>
      <c r="C21" s="13" t="s">
        <v>88</v>
      </c>
      <c r="D21" s="13" t="s">
        <v>89</v>
      </c>
      <c r="E21" s="14">
        <v>1228.26</v>
      </c>
    </row>
    <row r="22" spans="1:6" ht="15.75" x14ac:dyDescent="0.25">
      <c r="A22" s="5" t="s">
        <v>24</v>
      </c>
      <c r="B22" s="9" t="s">
        <v>24</v>
      </c>
      <c r="C22" s="13" t="s">
        <v>24</v>
      </c>
      <c r="D22" s="13" t="s">
        <v>24</v>
      </c>
      <c r="E22" s="14" t="s">
        <v>24</v>
      </c>
    </row>
    <row r="23" spans="1:6" ht="15.75" x14ac:dyDescent="0.25">
      <c r="A23" s="17" t="s">
        <v>24</v>
      </c>
      <c r="B23" s="18" t="s">
        <v>24</v>
      </c>
      <c r="C23" s="19" t="s">
        <v>24</v>
      </c>
      <c r="D23" s="19" t="s">
        <v>24</v>
      </c>
      <c r="E23" s="20" t="s">
        <v>24</v>
      </c>
    </row>
    <row r="24" spans="1:6" ht="18.75" x14ac:dyDescent="0.3">
      <c r="A24" s="21"/>
      <c r="B24" s="22"/>
      <c r="C24" s="23"/>
      <c r="D24" s="23"/>
      <c r="E24" s="24"/>
    </row>
    <row r="25" spans="1:6" ht="21" x14ac:dyDescent="0.35">
      <c r="B25" s="25"/>
      <c r="C25" s="26"/>
      <c r="D25" s="27" t="s">
        <v>20</v>
      </c>
      <c r="E25" s="28">
        <f>SUM(E4:E23)</f>
        <v>144878.85999999999</v>
      </c>
    </row>
    <row r="26" spans="1:6" ht="18.75" x14ac:dyDescent="0.3">
      <c r="A26" s="29"/>
      <c r="B26" s="30"/>
      <c r="C26" s="31"/>
      <c r="D26" s="32"/>
      <c r="E26" s="33"/>
    </row>
    <row r="27" spans="1:6" ht="15.75" x14ac:dyDescent="0.25">
      <c r="A27" s="34" t="s">
        <v>21</v>
      </c>
      <c r="B27" s="35"/>
      <c r="C27" s="36"/>
      <c r="D27" s="36"/>
      <c r="E27" s="37"/>
    </row>
    <row r="28" spans="1:6" ht="15.75" x14ac:dyDescent="0.25">
      <c r="A28" s="38">
        <v>43942</v>
      </c>
      <c r="B28" s="39">
        <v>1022</v>
      </c>
      <c r="C28" s="40" t="s">
        <v>26</v>
      </c>
      <c r="D28" s="41" t="s">
        <v>27</v>
      </c>
      <c r="E28" s="42">
        <v>192.5</v>
      </c>
    </row>
    <row r="29" spans="1:6" ht="15.75" x14ac:dyDescent="0.25">
      <c r="A29" s="38" t="s">
        <v>24</v>
      </c>
      <c r="B29" s="43" t="s">
        <v>24</v>
      </c>
      <c r="C29" s="44" t="s">
        <v>24</v>
      </c>
      <c r="D29" s="45" t="s">
        <v>24</v>
      </c>
      <c r="E29" s="46" t="s">
        <v>24</v>
      </c>
    </row>
    <row r="30" spans="1:6" ht="15.75" x14ac:dyDescent="0.25">
      <c r="A30" s="47"/>
      <c r="C30" s="48"/>
      <c r="D30" s="49" t="s">
        <v>22</v>
      </c>
      <c r="E30" s="50">
        <f>SUM(E28:E29)</f>
        <v>192.5</v>
      </c>
    </row>
    <row r="31" spans="1:6" ht="15.75" x14ac:dyDescent="0.25">
      <c r="A31" s="47"/>
      <c r="C31" s="48"/>
      <c r="D31" s="49"/>
      <c r="E31" s="50"/>
    </row>
    <row r="32" spans="1:6" ht="15.75" x14ac:dyDescent="0.25">
      <c r="A32" s="51"/>
      <c r="B32" s="57"/>
      <c r="C32" s="48"/>
      <c r="D32" s="49"/>
      <c r="E32" s="50"/>
      <c r="F32" s="57"/>
    </row>
    <row r="33" spans="1:6" ht="15.75" x14ac:dyDescent="0.25">
      <c r="A33" s="52"/>
      <c r="B33" s="35"/>
      <c r="C33" s="53"/>
      <c r="D33" s="36"/>
      <c r="E33" s="37"/>
      <c r="F33" s="57"/>
    </row>
    <row r="34" spans="1:6" ht="15.75" x14ac:dyDescent="0.25">
      <c r="A34" s="52"/>
      <c r="B34" s="35"/>
      <c r="C34" s="53"/>
      <c r="D34" s="36"/>
      <c r="E34" s="37"/>
      <c r="F34" s="57"/>
    </row>
    <row r="35" spans="1:6" ht="21" x14ac:dyDescent="0.35">
      <c r="A35" s="52"/>
      <c r="B35" s="35"/>
      <c r="C35" s="53"/>
      <c r="D35" s="55" t="s">
        <v>25</v>
      </c>
      <c r="E35" s="56">
        <f>E25+E30</f>
        <v>145071.35999999999</v>
      </c>
      <c r="F35" s="57"/>
    </row>
    <row r="36" spans="1:6" ht="15.75" x14ac:dyDescent="0.25">
      <c r="A36" s="52"/>
      <c r="B36" s="35"/>
      <c r="C36" s="53"/>
      <c r="D36" s="53"/>
      <c r="E36" s="37"/>
      <c r="F36" s="57"/>
    </row>
    <row r="37" spans="1:6" ht="15.75" x14ac:dyDescent="0.25">
      <c r="A37" s="52"/>
      <c r="B37" s="35"/>
      <c r="C37" s="36"/>
      <c r="D37" s="36"/>
      <c r="E37" s="37"/>
      <c r="F37" s="57"/>
    </row>
    <row r="38" spans="1:6" ht="15.75" x14ac:dyDescent="0.25">
      <c r="A38" s="52"/>
      <c r="B38" s="35"/>
      <c r="C38" s="36"/>
      <c r="D38" s="36"/>
      <c r="E38" s="37"/>
      <c r="F38" s="57"/>
    </row>
    <row r="39" spans="1:6" ht="15.75" x14ac:dyDescent="0.25">
      <c r="A39" s="52"/>
      <c r="B39" s="35"/>
      <c r="C39" s="53"/>
      <c r="D39" s="53"/>
      <c r="E39" s="37"/>
      <c r="F39" s="57"/>
    </row>
    <row r="40" spans="1:6" ht="15.75" x14ac:dyDescent="0.25">
      <c r="A40" s="52"/>
      <c r="B40" s="35"/>
      <c r="C40" s="53"/>
      <c r="D40" s="53"/>
      <c r="E40" s="37"/>
      <c r="F40" s="57"/>
    </row>
    <row r="41" spans="1:6" ht="15.75" x14ac:dyDescent="0.25">
      <c r="A41" s="52"/>
      <c r="B41" s="35"/>
      <c r="C41" s="53"/>
      <c r="D41" s="53"/>
      <c r="E41" s="37"/>
      <c r="F41" s="57"/>
    </row>
    <row r="42" spans="1:6" ht="15.75" x14ac:dyDescent="0.25">
      <c r="A42" s="52"/>
      <c r="B42" s="35"/>
      <c r="C42" s="53"/>
      <c r="D42" s="53"/>
      <c r="E42" s="37"/>
      <c r="F42" s="57"/>
    </row>
    <row r="43" spans="1:6" ht="15.75" x14ac:dyDescent="0.25">
      <c r="A43" s="52"/>
      <c r="B43" s="58"/>
      <c r="C43" s="59"/>
      <c r="D43" s="59"/>
      <c r="E43" s="60"/>
      <c r="F43" s="57"/>
    </row>
    <row r="44" spans="1:6" ht="15.75" x14ac:dyDescent="0.25">
      <c r="A44" s="52"/>
      <c r="B44" s="58"/>
      <c r="C44" s="59"/>
      <c r="D44" s="61"/>
      <c r="E44" s="60"/>
      <c r="F44" s="57"/>
    </row>
    <row r="45" spans="1:6" ht="18.75" x14ac:dyDescent="0.3">
      <c r="A45" s="52"/>
      <c r="B45" s="35"/>
      <c r="C45" s="53"/>
      <c r="D45" s="54"/>
      <c r="E45" s="33"/>
      <c r="F45" s="57"/>
    </row>
    <row r="46" spans="1:6" ht="15.75" x14ac:dyDescent="0.25">
      <c r="A46" s="52"/>
      <c r="B46" s="35"/>
      <c r="C46" s="36"/>
      <c r="D46" s="36"/>
      <c r="E46" s="37"/>
    </row>
    <row r="47" spans="1:6" ht="15.75" x14ac:dyDescent="0.25">
      <c r="A47" s="52"/>
      <c r="B47" s="35"/>
      <c r="C47" s="36"/>
    </row>
  </sheetData>
  <pageMargins left="0.7" right="0.7" top="0.75" bottom="0.75" header="0.3" footer="0.3"/>
  <pageSetup scale="5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topLeftCell="A7" workbookViewId="0">
      <selection activeCell="N10" sqref="N10"/>
    </sheetView>
  </sheetViews>
  <sheetFormatPr defaultRowHeight="15" x14ac:dyDescent="0.25"/>
  <cols>
    <col min="1" max="1" width="12.7109375" bestFit="1" customWidth="1"/>
    <col min="2" max="2" width="28.85546875" customWidth="1"/>
    <col min="4" max="4" width="14.28515625" bestFit="1" customWidth="1"/>
    <col min="5" max="5" width="16.140625" bestFit="1" customWidth="1"/>
    <col min="7" max="7" width="12.7109375" bestFit="1" customWidth="1"/>
    <col min="9" max="9" width="11.140625" customWidth="1"/>
    <col min="10" max="10" width="11.5703125" bestFit="1" customWidth="1"/>
    <col min="11" max="11" width="12.5703125" bestFit="1" customWidth="1"/>
    <col min="14" max="14" width="9.5703125" bestFit="1" customWidth="1"/>
  </cols>
  <sheetData>
    <row r="2" spans="1:14" ht="15.75" x14ac:dyDescent="0.25">
      <c r="A2" s="62" t="s">
        <v>28</v>
      </c>
      <c r="B2" s="62"/>
      <c r="C2" s="62"/>
      <c r="D2" s="63"/>
      <c r="E2" s="63"/>
      <c r="F2" s="63"/>
      <c r="G2" s="63"/>
      <c r="H2" s="63"/>
      <c r="I2" s="63"/>
      <c r="J2" s="63"/>
      <c r="K2" s="63"/>
      <c r="L2" s="63"/>
    </row>
    <row r="3" spans="1:14" ht="15.75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15.75" x14ac:dyDescent="0.25">
      <c r="A4" s="64" t="s">
        <v>29</v>
      </c>
      <c r="B4" s="64"/>
      <c r="C4" s="64"/>
      <c r="D4" s="63"/>
      <c r="E4" s="63"/>
      <c r="F4" s="63"/>
      <c r="G4" s="64" t="s">
        <v>30</v>
      </c>
      <c r="H4" s="64"/>
      <c r="I4" s="62"/>
      <c r="J4" s="63"/>
      <c r="K4" s="63"/>
      <c r="L4" s="63"/>
    </row>
    <row r="5" spans="1:14" ht="15.75" x14ac:dyDescent="0.25">
      <c r="A5" s="63"/>
      <c r="B5" s="63"/>
      <c r="C5" s="63"/>
      <c r="D5" s="63"/>
      <c r="E5" s="63"/>
      <c r="F5" s="63"/>
      <c r="G5" s="65"/>
      <c r="H5" s="63" t="s">
        <v>24</v>
      </c>
      <c r="I5" s="63"/>
      <c r="J5" s="63"/>
      <c r="K5" s="63"/>
      <c r="L5" s="63"/>
    </row>
    <row r="6" spans="1:14" ht="15.75" x14ac:dyDescent="0.25">
      <c r="A6" s="66">
        <v>43891</v>
      </c>
      <c r="B6" s="62" t="s">
        <v>31</v>
      </c>
      <c r="C6" s="62"/>
      <c r="D6" s="67"/>
      <c r="E6" s="67">
        <v>816259.49</v>
      </c>
      <c r="F6" s="63"/>
      <c r="G6" s="66">
        <v>43891</v>
      </c>
      <c r="H6" s="62" t="s">
        <v>31</v>
      </c>
      <c r="I6" s="62"/>
      <c r="J6" s="67"/>
      <c r="K6" s="67">
        <v>276.79000000000002</v>
      </c>
      <c r="L6" s="63"/>
    </row>
    <row r="7" spans="1:14" ht="15.75" x14ac:dyDescent="0.25">
      <c r="A7" s="63"/>
      <c r="B7" s="63" t="s">
        <v>32</v>
      </c>
      <c r="C7" s="63"/>
      <c r="D7" s="68">
        <v>0</v>
      </c>
      <c r="E7" s="68"/>
      <c r="F7" s="63"/>
      <c r="G7" s="63"/>
      <c r="H7" s="63" t="s">
        <v>32</v>
      </c>
      <c r="I7" s="63"/>
      <c r="J7" s="68">
        <v>0</v>
      </c>
      <c r="K7" s="63"/>
      <c r="L7" s="63"/>
    </row>
    <row r="8" spans="1:14" ht="15.75" x14ac:dyDescent="0.25">
      <c r="A8" s="63"/>
      <c r="B8" s="63" t="s">
        <v>33</v>
      </c>
      <c r="C8" s="63"/>
      <c r="D8" s="68">
        <v>0</v>
      </c>
      <c r="E8" s="68"/>
      <c r="F8" s="63"/>
      <c r="G8" s="63"/>
      <c r="H8" s="63" t="s">
        <v>34</v>
      </c>
      <c r="I8" s="63"/>
      <c r="J8" s="68">
        <v>0.12</v>
      </c>
      <c r="K8" s="68"/>
      <c r="L8" s="63"/>
    </row>
    <row r="9" spans="1:14" ht="15.75" x14ac:dyDescent="0.25">
      <c r="A9" s="63"/>
      <c r="B9" s="63" t="s">
        <v>35</v>
      </c>
      <c r="C9" s="63"/>
      <c r="D9" s="68">
        <v>0</v>
      </c>
      <c r="E9" s="68"/>
      <c r="F9" s="63"/>
      <c r="G9" s="63"/>
      <c r="H9" s="62" t="s">
        <v>36</v>
      </c>
      <c r="I9" s="62"/>
      <c r="J9" s="67"/>
      <c r="K9" s="67">
        <f>SUM(J3:J8)</f>
        <v>0.12</v>
      </c>
      <c r="L9" s="63"/>
      <c r="N9" s="85" t="s">
        <v>24</v>
      </c>
    </row>
    <row r="10" spans="1:14" ht="15.75" x14ac:dyDescent="0.25">
      <c r="A10" s="63"/>
      <c r="B10" s="63" t="s">
        <v>37</v>
      </c>
      <c r="C10" s="63"/>
      <c r="D10" s="68">
        <v>421624.29</v>
      </c>
      <c r="E10" s="68"/>
      <c r="F10" s="63"/>
      <c r="G10" s="66"/>
      <c r="H10" s="63" t="s">
        <v>38</v>
      </c>
      <c r="I10" s="62"/>
      <c r="J10" s="69">
        <v>0</v>
      </c>
      <c r="K10" s="67"/>
      <c r="L10" s="63"/>
    </row>
    <row r="11" spans="1:14" ht="15.75" x14ac:dyDescent="0.25">
      <c r="A11" s="63"/>
      <c r="B11" s="70" t="s">
        <v>39</v>
      </c>
      <c r="C11" s="63"/>
      <c r="D11" s="68">
        <v>427.77</v>
      </c>
      <c r="E11" s="68"/>
      <c r="F11" s="63"/>
      <c r="G11" s="63"/>
      <c r="H11" s="62" t="s">
        <v>40</v>
      </c>
      <c r="I11" s="62"/>
      <c r="J11" s="67"/>
      <c r="K11" s="67">
        <f>J10</f>
        <v>0</v>
      </c>
      <c r="L11" s="63"/>
    </row>
    <row r="12" spans="1:14" ht="15.75" x14ac:dyDescent="0.25">
      <c r="A12" s="63"/>
      <c r="B12" s="70" t="s">
        <v>41</v>
      </c>
      <c r="C12" s="63"/>
      <c r="D12" s="68">
        <v>0</v>
      </c>
      <c r="E12" s="68"/>
      <c r="F12" s="63"/>
      <c r="G12" s="63"/>
      <c r="H12" s="62"/>
      <c r="I12" s="62"/>
      <c r="J12" s="67"/>
      <c r="K12" s="67"/>
      <c r="L12" s="63"/>
    </row>
    <row r="13" spans="1:14" ht="15.75" x14ac:dyDescent="0.25">
      <c r="A13" s="63"/>
      <c r="B13" s="70" t="s">
        <v>42</v>
      </c>
      <c r="C13" s="62"/>
      <c r="D13" s="69">
        <v>0</v>
      </c>
      <c r="E13" s="68"/>
      <c r="F13" s="63"/>
      <c r="G13" s="66">
        <v>43921</v>
      </c>
      <c r="H13" s="62" t="s">
        <v>43</v>
      </c>
      <c r="I13" s="62"/>
      <c r="J13" s="67"/>
      <c r="K13" s="67">
        <f>SUM(K6+K9-K11)</f>
        <v>276.91000000000003</v>
      </c>
      <c r="L13" s="63"/>
    </row>
    <row r="14" spans="1:14" ht="15.75" x14ac:dyDescent="0.25">
      <c r="A14" s="66"/>
      <c r="B14" s="70" t="s">
        <v>44</v>
      </c>
      <c r="C14" s="63"/>
      <c r="D14" s="68"/>
      <c r="E14" s="68">
        <f>SUM(D7:D13)</f>
        <v>422052.06</v>
      </c>
      <c r="F14" s="63"/>
      <c r="G14" s="66"/>
      <c r="H14" s="62"/>
      <c r="I14" s="62"/>
      <c r="J14" s="67"/>
      <c r="K14" s="67"/>
      <c r="L14" s="63"/>
    </row>
    <row r="15" spans="1:14" ht="15.75" x14ac:dyDescent="0.25">
      <c r="A15" s="63"/>
      <c r="B15" s="70" t="s">
        <v>38</v>
      </c>
      <c r="C15" s="63"/>
      <c r="D15" s="68"/>
      <c r="E15" s="68"/>
      <c r="F15" s="63"/>
      <c r="G15" s="63"/>
      <c r="H15" s="62"/>
      <c r="I15" s="62"/>
      <c r="J15" s="67"/>
      <c r="K15" s="67"/>
      <c r="L15" s="63"/>
    </row>
    <row r="16" spans="1:14" ht="15.75" x14ac:dyDescent="0.25">
      <c r="A16" s="63"/>
      <c r="B16" s="70" t="s">
        <v>45</v>
      </c>
      <c r="C16" s="63"/>
      <c r="D16" s="68">
        <v>150085.01</v>
      </c>
      <c r="E16" s="67"/>
      <c r="F16" s="63"/>
      <c r="G16" s="63"/>
      <c r="H16" s="62"/>
      <c r="I16" s="62"/>
      <c r="J16" s="67"/>
      <c r="K16" s="67"/>
      <c r="L16" s="63"/>
      <c r="N16" t="s">
        <v>24</v>
      </c>
    </row>
    <row r="17" spans="1:14" ht="15.75" x14ac:dyDescent="0.25">
      <c r="A17" s="63"/>
      <c r="B17" s="70" t="s">
        <v>46</v>
      </c>
      <c r="C17" s="63"/>
      <c r="D17" s="68">
        <v>0</v>
      </c>
      <c r="E17" s="67"/>
      <c r="F17" s="63"/>
      <c r="G17" s="64" t="s">
        <v>47</v>
      </c>
      <c r="H17" s="64"/>
      <c r="I17" s="64"/>
      <c r="J17" s="63"/>
      <c r="K17" s="63"/>
      <c r="L17" s="63"/>
      <c r="N17" t="s">
        <v>24</v>
      </c>
    </row>
    <row r="18" spans="1:14" ht="15.75" x14ac:dyDescent="0.25">
      <c r="A18" s="66"/>
      <c r="B18" s="70" t="s">
        <v>48</v>
      </c>
      <c r="C18" s="62"/>
      <c r="D18" s="69">
        <v>10344.23</v>
      </c>
      <c r="E18" s="67"/>
      <c r="F18" s="63"/>
      <c r="G18" s="65"/>
      <c r="H18" s="63" t="s">
        <v>24</v>
      </c>
      <c r="I18" s="63"/>
      <c r="J18" s="63"/>
      <c r="K18" s="63" t="s">
        <v>24</v>
      </c>
      <c r="L18" s="63"/>
      <c r="N18" t="s">
        <v>24</v>
      </c>
    </row>
    <row r="19" spans="1:14" ht="15.75" x14ac:dyDescent="0.25">
      <c r="A19" s="65"/>
      <c r="B19" s="70" t="s">
        <v>49</v>
      </c>
      <c r="C19" s="63"/>
      <c r="D19" s="68">
        <f>2516+153.2+1720+96.92+256.32+30.66</f>
        <v>4773.0999999999995</v>
      </c>
      <c r="E19" s="67"/>
      <c r="F19" s="63"/>
      <c r="G19" s="66">
        <v>43891</v>
      </c>
      <c r="H19" s="62" t="s">
        <v>31</v>
      </c>
      <c r="I19" s="62"/>
      <c r="J19" s="67"/>
      <c r="K19" s="67">
        <v>8376.73</v>
      </c>
      <c r="L19" s="63"/>
      <c r="N19" t="s">
        <v>24</v>
      </c>
    </row>
    <row r="20" spans="1:14" ht="15.75" x14ac:dyDescent="0.25">
      <c r="A20" s="65"/>
      <c r="B20" s="70" t="s">
        <v>40</v>
      </c>
      <c r="C20" s="63"/>
      <c r="D20" s="68"/>
      <c r="E20" s="69">
        <f>SUM(D16:D19)</f>
        <v>165202.34000000003</v>
      </c>
      <c r="F20" s="63"/>
      <c r="G20" s="71"/>
      <c r="H20" s="63" t="s">
        <v>32</v>
      </c>
      <c r="I20" s="63"/>
      <c r="J20" s="63">
        <v>0</v>
      </c>
      <c r="K20" s="63"/>
      <c r="L20" s="63"/>
      <c r="N20" t="s">
        <v>24</v>
      </c>
    </row>
    <row r="21" spans="1:14" ht="15.75" x14ac:dyDescent="0.25">
      <c r="A21" s="66">
        <v>43921</v>
      </c>
      <c r="B21" s="62" t="s">
        <v>50</v>
      </c>
      <c r="C21" s="62"/>
      <c r="D21" s="67"/>
      <c r="E21" s="67">
        <f>SUM(E6+E14-E20)</f>
        <v>1073109.21</v>
      </c>
      <c r="F21" s="63"/>
      <c r="G21" s="63"/>
      <c r="H21" s="63" t="s">
        <v>34</v>
      </c>
      <c r="I21" s="63"/>
      <c r="J21" s="68">
        <v>3.54</v>
      </c>
      <c r="K21" s="68"/>
      <c r="L21" s="63"/>
    </row>
    <row r="22" spans="1:14" ht="15.75" x14ac:dyDescent="0.25">
      <c r="A22" s="63"/>
      <c r="B22" s="70"/>
      <c r="C22" s="63"/>
      <c r="D22" s="68"/>
      <c r="E22" s="67"/>
      <c r="F22" s="63"/>
      <c r="G22" s="63"/>
      <c r="H22" s="62" t="s">
        <v>36</v>
      </c>
      <c r="I22" s="62"/>
      <c r="J22" s="67"/>
      <c r="K22" s="67">
        <f>SUM(J20:J21)</f>
        <v>3.54</v>
      </c>
      <c r="L22" s="63"/>
    </row>
    <row r="23" spans="1:14" ht="15.75" x14ac:dyDescent="0.25">
      <c r="A23" s="66"/>
      <c r="B23" s="70"/>
      <c r="C23" s="62"/>
      <c r="D23" s="67"/>
      <c r="E23" s="67"/>
      <c r="F23" s="63"/>
      <c r="G23" s="66"/>
      <c r="H23" s="63" t="s">
        <v>38</v>
      </c>
      <c r="I23" s="62"/>
      <c r="J23" s="69">
        <v>313.75</v>
      </c>
      <c r="K23" s="67"/>
      <c r="L23" s="63"/>
    </row>
    <row r="24" spans="1:14" ht="15.75" x14ac:dyDescent="0.25">
      <c r="A24" s="65"/>
      <c r="B24" s="70"/>
      <c r="C24" s="63"/>
      <c r="D24" s="68"/>
      <c r="E24" s="67"/>
      <c r="F24" s="63"/>
      <c r="G24" s="63"/>
      <c r="H24" s="62" t="s">
        <v>40</v>
      </c>
      <c r="I24" s="62"/>
      <c r="J24" s="67"/>
      <c r="K24" s="67">
        <f>J23</f>
        <v>313.75</v>
      </c>
      <c r="L24" s="63"/>
    </row>
    <row r="25" spans="1:14" ht="15.75" x14ac:dyDescent="0.25">
      <c r="A25" s="65"/>
      <c r="B25" s="70"/>
      <c r="C25" s="63"/>
      <c r="D25" s="68"/>
      <c r="E25" s="69"/>
      <c r="F25" s="63"/>
      <c r="G25" s="66">
        <v>43921</v>
      </c>
      <c r="H25" s="62" t="s">
        <v>43</v>
      </c>
      <c r="I25" s="62"/>
      <c r="J25" s="67"/>
      <c r="K25" s="67">
        <f>SUM(K19+K22-K24)</f>
        <v>8066.52</v>
      </c>
      <c r="L25" s="63"/>
    </row>
    <row r="26" spans="1:14" ht="15.75" x14ac:dyDescent="0.25">
      <c r="A26" s="66"/>
      <c r="B26" s="62"/>
      <c r="C26" s="62"/>
      <c r="D26" s="67"/>
      <c r="E26" s="67"/>
      <c r="F26" s="63"/>
      <c r="G26" s="66"/>
      <c r="H26" s="63"/>
      <c r="I26" s="62"/>
      <c r="J26" s="69"/>
      <c r="K26" s="67"/>
      <c r="L26" s="63"/>
    </row>
    <row r="27" spans="1:14" ht="15.75" x14ac:dyDescent="0.25">
      <c r="A27" s="66"/>
      <c r="B27" s="70"/>
      <c r="C27" s="62"/>
      <c r="D27" s="67"/>
      <c r="E27" s="67"/>
      <c r="F27" s="63"/>
      <c r="G27" s="64" t="s">
        <v>51</v>
      </c>
      <c r="H27" s="62"/>
      <c r="I27" s="62"/>
      <c r="J27" s="63"/>
      <c r="K27" s="63"/>
      <c r="L27" s="63"/>
    </row>
    <row r="28" spans="1:14" ht="15.75" x14ac:dyDescent="0.25">
      <c r="A28" s="65"/>
      <c r="B28" s="70"/>
      <c r="C28" s="63"/>
      <c r="D28" s="68"/>
      <c r="E28" s="67"/>
      <c r="F28" s="63"/>
      <c r="G28" s="65"/>
      <c r="H28" s="63" t="s">
        <v>24</v>
      </c>
      <c r="I28" s="63"/>
      <c r="J28" s="63"/>
      <c r="K28" s="63"/>
      <c r="L28" s="63"/>
    </row>
    <row r="29" spans="1:14" ht="15.75" x14ac:dyDescent="0.25">
      <c r="A29" s="65"/>
      <c r="B29" s="70"/>
      <c r="C29" s="63"/>
      <c r="D29" s="68"/>
      <c r="E29" s="69"/>
      <c r="F29" s="63"/>
      <c r="G29" s="66">
        <v>43891</v>
      </c>
      <c r="H29" s="63" t="s">
        <v>52</v>
      </c>
      <c r="I29" s="63"/>
      <c r="J29" s="68"/>
      <c r="K29" s="67">
        <v>7881.74</v>
      </c>
      <c r="L29" s="63"/>
    </row>
    <row r="30" spans="1:14" ht="15.75" x14ac:dyDescent="0.25">
      <c r="A30" s="64" t="s">
        <v>53</v>
      </c>
      <c r="B30" s="64"/>
      <c r="C30" s="64"/>
      <c r="D30" s="68"/>
      <c r="E30" s="68"/>
      <c r="F30" s="63"/>
      <c r="G30" s="63"/>
      <c r="H30" s="63" t="s">
        <v>54</v>
      </c>
      <c r="I30" s="63"/>
      <c r="J30" s="72">
        <v>32.25</v>
      </c>
      <c r="K30" s="67"/>
      <c r="L30" s="63"/>
    </row>
    <row r="31" spans="1:14" ht="15.75" x14ac:dyDescent="0.25">
      <c r="A31" s="63"/>
      <c r="B31" s="63"/>
      <c r="C31" s="63"/>
      <c r="D31" s="68"/>
      <c r="E31" s="68"/>
      <c r="F31" s="63"/>
      <c r="G31" s="66"/>
      <c r="H31" s="63" t="s">
        <v>34</v>
      </c>
      <c r="I31" s="63"/>
      <c r="J31" s="73">
        <v>3.34</v>
      </c>
      <c r="K31" s="67"/>
      <c r="L31" s="63"/>
    </row>
    <row r="32" spans="1:14" ht="15.75" x14ac:dyDescent="0.25">
      <c r="A32" s="66">
        <v>43891</v>
      </c>
      <c r="B32" s="63" t="s">
        <v>52</v>
      </c>
      <c r="C32" s="63"/>
      <c r="D32" s="68"/>
      <c r="E32" s="67">
        <v>269696.92</v>
      </c>
      <c r="F32" s="63"/>
      <c r="G32" s="63"/>
      <c r="H32" s="74" t="s">
        <v>55</v>
      </c>
      <c r="I32" s="62"/>
      <c r="J32" s="69">
        <v>0</v>
      </c>
      <c r="K32" s="67"/>
      <c r="L32" s="63"/>
    </row>
    <row r="33" spans="1:12" ht="15.75" x14ac:dyDescent="0.25">
      <c r="A33" s="63"/>
      <c r="B33" s="63" t="s">
        <v>54</v>
      </c>
      <c r="C33" s="63"/>
      <c r="D33" s="75">
        <v>0</v>
      </c>
      <c r="E33" s="67"/>
      <c r="F33" s="63"/>
      <c r="G33" s="63"/>
      <c r="H33" s="62" t="s">
        <v>36</v>
      </c>
      <c r="I33" s="62"/>
      <c r="J33" s="67"/>
      <c r="K33" s="76">
        <f>SUM(J30:J32)</f>
        <v>35.590000000000003</v>
      </c>
      <c r="L33" s="63"/>
    </row>
    <row r="34" spans="1:12" ht="15.75" x14ac:dyDescent="0.25">
      <c r="A34" s="66"/>
      <c r="B34" s="63" t="s">
        <v>34</v>
      </c>
      <c r="C34" s="63"/>
      <c r="D34" s="63">
        <v>114.22</v>
      </c>
      <c r="E34" s="67"/>
      <c r="F34" s="63"/>
      <c r="G34" s="66"/>
      <c r="H34" s="63" t="s">
        <v>38</v>
      </c>
      <c r="I34" s="62"/>
      <c r="J34" s="69">
        <v>0</v>
      </c>
      <c r="K34" s="67"/>
      <c r="L34" s="63"/>
    </row>
    <row r="35" spans="1:12" ht="15.75" x14ac:dyDescent="0.25">
      <c r="A35" s="66"/>
      <c r="B35" s="70" t="s">
        <v>56</v>
      </c>
      <c r="C35" s="63"/>
      <c r="D35" s="73">
        <v>0</v>
      </c>
      <c r="E35" s="67"/>
      <c r="F35" s="63"/>
      <c r="G35" s="63"/>
      <c r="H35" s="62" t="s">
        <v>40</v>
      </c>
      <c r="I35" s="62"/>
      <c r="J35" s="67"/>
      <c r="K35" s="67">
        <f>J34</f>
        <v>0</v>
      </c>
      <c r="L35" s="63"/>
    </row>
    <row r="36" spans="1:12" ht="15.75" x14ac:dyDescent="0.25">
      <c r="A36" s="63"/>
      <c r="B36" s="62" t="s">
        <v>36</v>
      </c>
      <c r="C36" s="62"/>
      <c r="D36" s="67"/>
      <c r="E36" s="75">
        <f>SUM(D33:D35)</f>
        <v>114.22</v>
      </c>
      <c r="F36" s="63"/>
      <c r="G36" s="66">
        <v>43921</v>
      </c>
      <c r="H36" s="62" t="s">
        <v>43</v>
      </c>
      <c r="I36" s="62"/>
      <c r="J36" s="67"/>
      <c r="K36" s="67">
        <f>SUM(K29+K33-K35)</f>
        <v>7917.33</v>
      </c>
      <c r="L36" s="63"/>
    </row>
    <row r="37" spans="1:12" ht="15.75" x14ac:dyDescent="0.25">
      <c r="A37" s="66"/>
      <c r="B37" s="63" t="s">
        <v>38</v>
      </c>
      <c r="C37" s="62"/>
      <c r="D37" s="69">
        <v>0</v>
      </c>
      <c r="E37" s="67"/>
      <c r="F37" s="63"/>
      <c r="G37" s="66"/>
      <c r="H37" s="63"/>
      <c r="I37" s="62"/>
      <c r="J37" s="69"/>
      <c r="K37" s="67"/>
      <c r="L37" s="63"/>
    </row>
    <row r="38" spans="1:12" ht="15.75" x14ac:dyDescent="0.25">
      <c r="A38" s="63"/>
      <c r="B38" s="62" t="s">
        <v>40</v>
      </c>
      <c r="C38" s="62"/>
      <c r="D38" s="67"/>
      <c r="E38" s="67">
        <f>D37</f>
        <v>0</v>
      </c>
      <c r="F38" s="63"/>
      <c r="G38" s="63"/>
      <c r="H38" s="62"/>
      <c r="I38" s="62"/>
      <c r="J38" s="67"/>
      <c r="K38" s="67"/>
      <c r="L38" s="63"/>
    </row>
    <row r="39" spans="1:12" ht="15.75" x14ac:dyDescent="0.25">
      <c r="A39" s="66">
        <v>43921</v>
      </c>
      <c r="B39" s="62" t="s">
        <v>43</v>
      </c>
      <c r="C39" s="62"/>
      <c r="D39" s="67"/>
      <c r="E39" s="67">
        <f>SUM(E32+E36-E38)</f>
        <v>269811.13999999996</v>
      </c>
      <c r="F39" s="63"/>
      <c r="G39" s="66"/>
      <c r="H39" s="62"/>
      <c r="I39" s="62"/>
      <c r="J39" s="67"/>
      <c r="K39" s="67"/>
      <c r="L39" s="63"/>
    </row>
    <row r="40" spans="1:12" ht="15.75" x14ac:dyDescent="0.25">
      <c r="A40" s="66"/>
      <c r="B40" s="63" t="s">
        <v>24</v>
      </c>
      <c r="C40" s="62"/>
      <c r="D40" s="69"/>
      <c r="E40" s="67"/>
      <c r="F40" s="63"/>
      <c r="G40" s="63"/>
      <c r="H40" s="63"/>
      <c r="I40" s="63"/>
      <c r="J40" s="63"/>
      <c r="K40" s="63"/>
      <c r="L40" s="63"/>
    </row>
    <row r="41" spans="1:12" ht="15.75" x14ac:dyDescent="0.25">
      <c r="A41" s="63"/>
      <c r="B41" s="62"/>
      <c r="C41" s="62"/>
      <c r="D41" s="67"/>
      <c r="E41" s="67"/>
      <c r="F41" s="63"/>
      <c r="G41" s="63"/>
      <c r="H41" s="63"/>
      <c r="I41" s="63"/>
      <c r="J41" s="63"/>
      <c r="K41" s="63"/>
      <c r="L41" s="63"/>
    </row>
    <row r="42" spans="1:12" ht="15.75" x14ac:dyDescent="0.25">
      <c r="A42" s="66"/>
      <c r="B42" s="62"/>
      <c r="C42" s="62"/>
      <c r="D42" s="67"/>
      <c r="E42" s="67"/>
      <c r="F42" s="63"/>
      <c r="G42" s="63"/>
      <c r="H42" s="63"/>
      <c r="I42" s="63"/>
      <c r="J42" s="63"/>
      <c r="K42" s="63"/>
      <c r="L42" s="63"/>
    </row>
    <row r="43" spans="1:12" ht="15.75" x14ac:dyDescent="0.25">
      <c r="A43" s="63"/>
      <c r="B43" s="63"/>
      <c r="C43" s="63" t="s">
        <v>24</v>
      </c>
      <c r="D43" s="63"/>
      <c r="E43" s="63"/>
      <c r="F43" s="63"/>
      <c r="G43" s="63"/>
      <c r="H43" s="63"/>
      <c r="I43" s="63"/>
      <c r="J43" s="63"/>
      <c r="K43" s="63"/>
      <c r="L43" s="63"/>
    </row>
  </sheetData>
  <pageMargins left="0.7" right="0.7" top="0.75" bottom="0.75" header="0.3" footer="0.3"/>
  <pageSetup scale="61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workbookViewId="0">
      <selection activeCell="D22" sqref="D22"/>
    </sheetView>
  </sheetViews>
  <sheetFormatPr defaultRowHeight="15" x14ac:dyDescent="0.25"/>
  <cols>
    <col min="1" max="1" width="12.7109375" bestFit="1" customWidth="1"/>
    <col min="3" max="3" width="15.28515625" customWidth="1"/>
    <col min="4" max="4" width="11.5703125" bestFit="1" customWidth="1"/>
    <col min="5" max="5" width="12.85546875" bestFit="1" customWidth="1"/>
    <col min="7" max="7" width="12.7109375" bestFit="1" customWidth="1"/>
    <col min="11" max="11" width="23.42578125" bestFit="1" customWidth="1"/>
  </cols>
  <sheetData>
    <row r="2" spans="1:11" ht="15.75" x14ac:dyDescent="0.25">
      <c r="A2" s="62" t="s">
        <v>28</v>
      </c>
      <c r="B2" s="62"/>
      <c r="C2" s="62"/>
      <c r="D2" s="63"/>
      <c r="E2" s="63"/>
      <c r="F2" s="63"/>
      <c r="G2" s="63"/>
      <c r="H2" s="63"/>
      <c r="I2" s="63"/>
      <c r="J2" s="63"/>
      <c r="K2" s="63"/>
    </row>
    <row r="3" spans="1:11" ht="15.75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5.75" x14ac:dyDescent="0.25">
      <c r="A4" s="64" t="s">
        <v>57</v>
      </c>
      <c r="B4" s="64"/>
      <c r="C4" s="62"/>
      <c r="D4" s="63"/>
      <c r="E4" s="63"/>
      <c r="F4" s="63"/>
      <c r="G4" s="64" t="s">
        <v>58</v>
      </c>
      <c r="H4" s="64"/>
      <c r="I4" s="64"/>
      <c r="J4" s="63"/>
      <c r="K4" s="63"/>
    </row>
    <row r="5" spans="1:11" ht="15.75" x14ac:dyDescent="0.25">
      <c r="A5" s="65"/>
      <c r="B5" s="63" t="s">
        <v>24</v>
      </c>
      <c r="C5" s="63"/>
      <c r="D5" s="63"/>
      <c r="E5" s="63"/>
      <c r="F5" s="63"/>
      <c r="G5" s="65"/>
      <c r="H5" s="63" t="s">
        <v>24</v>
      </c>
      <c r="I5" s="63"/>
      <c r="J5" s="63"/>
      <c r="K5" s="63"/>
    </row>
    <row r="6" spans="1:11" ht="15.75" x14ac:dyDescent="0.25">
      <c r="A6" s="66">
        <v>43891</v>
      </c>
      <c r="B6" s="62" t="s">
        <v>31</v>
      </c>
      <c r="C6" s="62"/>
      <c r="D6" s="67"/>
      <c r="E6" s="67">
        <v>62.95</v>
      </c>
      <c r="F6" s="63"/>
      <c r="G6" s="66">
        <v>41305</v>
      </c>
      <c r="H6" s="62" t="s">
        <v>59</v>
      </c>
      <c r="I6" s="62"/>
      <c r="J6" s="67"/>
      <c r="K6" s="67"/>
    </row>
    <row r="7" spans="1:11" ht="15.75" x14ac:dyDescent="0.25">
      <c r="A7" s="63"/>
      <c r="B7" s="63" t="s">
        <v>32</v>
      </c>
      <c r="C7" s="63"/>
      <c r="D7" s="68"/>
      <c r="E7" s="63"/>
      <c r="F7" s="63"/>
      <c r="G7" s="63"/>
      <c r="H7" s="63"/>
      <c r="I7" s="63"/>
      <c r="J7" s="68"/>
      <c r="K7" s="63"/>
    </row>
    <row r="8" spans="1:11" ht="15.75" x14ac:dyDescent="0.25">
      <c r="A8" s="63"/>
      <c r="B8" s="63" t="s">
        <v>34</v>
      </c>
      <c r="C8" s="63"/>
      <c r="D8" s="68">
        <v>0</v>
      </c>
      <c r="E8" s="68"/>
      <c r="F8" s="63"/>
      <c r="G8" s="63"/>
      <c r="H8" s="63"/>
      <c r="I8" s="63"/>
      <c r="J8" s="68"/>
      <c r="K8" s="68"/>
    </row>
    <row r="9" spans="1:11" ht="15.75" x14ac:dyDescent="0.25">
      <c r="A9" s="63"/>
      <c r="B9" s="62" t="s">
        <v>60</v>
      </c>
      <c r="C9" s="62"/>
      <c r="D9" s="67">
        <v>0</v>
      </c>
      <c r="E9" s="67"/>
      <c r="F9" s="63"/>
      <c r="G9" s="64" t="s">
        <v>61</v>
      </c>
      <c r="H9" s="64"/>
      <c r="I9" s="62"/>
      <c r="J9" s="67"/>
      <c r="K9" s="67"/>
    </row>
    <row r="10" spans="1:11" ht="15.75" x14ac:dyDescent="0.25">
      <c r="A10" s="63"/>
      <c r="B10" s="62" t="s">
        <v>36</v>
      </c>
      <c r="C10" s="62"/>
      <c r="D10" s="67"/>
      <c r="E10" s="67">
        <f>SUM((D7:D9))</f>
        <v>0</v>
      </c>
      <c r="F10" s="63"/>
      <c r="G10" s="63"/>
      <c r="H10" s="63"/>
      <c r="I10" s="63"/>
      <c r="J10" s="63"/>
      <c r="K10" s="63"/>
    </row>
    <row r="11" spans="1:11" ht="15.75" x14ac:dyDescent="0.25">
      <c r="A11" s="66"/>
      <c r="B11" s="62" t="s">
        <v>62</v>
      </c>
      <c r="C11" s="62"/>
      <c r="D11" s="67"/>
      <c r="E11" s="67"/>
      <c r="F11" s="63"/>
      <c r="G11" s="66">
        <v>43921</v>
      </c>
      <c r="H11" s="62" t="s">
        <v>63</v>
      </c>
      <c r="I11" s="77"/>
      <c r="J11" s="78" t="s">
        <v>24</v>
      </c>
      <c r="K11" s="79">
        <v>219385.48</v>
      </c>
    </row>
    <row r="12" spans="1:11" ht="15.75" x14ac:dyDescent="0.25">
      <c r="A12" s="63"/>
      <c r="B12" s="62" t="s">
        <v>64</v>
      </c>
      <c r="C12" s="63"/>
      <c r="D12" s="68">
        <v>0</v>
      </c>
      <c r="E12" s="68"/>
      <c r="F12" s="63"/>
      <c r="G12" s="66"/>
      <c r="H12" s="62"/>
      <c r="I12" s="62"/>
      <c r="J12" s="67"/>
      <c r="K12" s="80" t="s">
        <v>24</v>
      </c>
    </row>
    <row r="13" spans="1:11" ht="15.75" x14ac:dyDescent="0.25">
      <c r="A13" s="63"/>
      <c r="B13" s="62" t="s">
        <v>65</v>
      </c>
      <c r="C13" s="63"/>
      <c r="D13" s="68"/>
      <c r="E13" s="68">
        <f>D12</f>
        <v>0</v>
      </c>
      <c r="F13" s="63"/>
      <c r="G13" s="63"/>
      <c r="H13" s="63"/>
      <c r="I13" s="63"/>
      <c r="J13" s="63"/>
      <c r="K13" s="63"/>
    </row>
    <row r="14" spans="1:11" ht="15.75" x14ac:dyDescent="0.25">
      <c r="A14" s="66">
        <v>43921</v>
      </c>
      <c r="B14" s="62" t="s">
        <v>66</v>
      </c>
      <c r="C14" s="62"/>
      <c r="D14" s="67"/>
      <c r="E14" s="67">
        <f>SUM(E6+E10-E13)</f>
        <v>62.95</v>
      </c>
      <c r="F14" s="63"/>
      <c r="G14" s="64"/>
      <c r="H14" s="64"/>
      <c r="I14" s="64"/>
      <c r="J14" s="63"/>
      <c r="K14" s="63"/>
    </row>
    <row r="15" spans="1:11" ht="15.75" x14ac:dyDescent="0.25">
      <c r="A15" s="66"/>
      <c r="B15" s="62"/>
      <c r="C15" s="62"/>
      <c r="D15" s="67"/>
      <c r="E15" s="67"/>
      <c r="F15" s="63"/>
      <c r="G15" s="65"/>
      <c r="H15" s="63"/>
      <c r="I15" s="63"/>
      <c r="J15" s="63"/>
      <c r="K15" s="63"/>
    </row>
    <row r="16" spans="1:11" ht="15.75" x14ac:dyDescent="0.25">
      <c r="A16" s="63"/>
      <c r="B16" s="70"/>
      <c r="C16" s="63"/>
      <c r="D16" s="68"/>
      <c r="E16" s="67"/>
      <c r="F16" s="63"/>
      <c r="G16" s="66"/>
      <c r="H16" s="62"/>
      <c r="I16" s="62"/>
      <c r="J16" s="67"/>
      <c r="K16" s="67"/>
    </row>
    <row r="17" spans="1:11" ht="15.75" x14ac:dyDescent="0.25">
      <c r="A17" s="64" t="s">
        <v>67</v>
      </c>
      <c r="B17" s="64"/>
      <c r="C17" s="62"/>
      <c r="D17" s="63"/>
      <c r="E17" s="63"/>
      <c r="F17" s="63"/>
      <c r="G17" s="63"/>
      <c r="H17" s="63"/>
      <c r="I17" s="63"/>
      <c r="J17" s="63"/>
      <c r="K17" s="63"/>
    </row>
    <row r="18" spans="1:11" ht="15.75" x14ac:dyDescent="0.25">
      <c r="A18" s="65"/>
      <c r="B18" s="63" t="s">
        <v>24</v>
      </c>
      <c r="C18" s="63"/>
      <c r="D18" s="63"/>
      <c r="E18" s="63"/>
      <c r="F18" s="63"/>
      <c r="G18" s="63"/>
      <c r="H18" s="63"/>
      <c r="I18" s="63"/>
      <c r="J18" s="68"/>
      <c r="K18" s="68"/>
    </row>
    <row r="19" spans="1:11" ht="15.75" x14ac:dyDescent="0.25">
      <c r="A19" s="66">
        <v>43891</v>
      </c>
      <c r="B19" s="62" t="s">
        <v>31</v>
      </c>
      <c r="C19" s="62"/>
      <c r="D19" s="67"/>
      <c r="E19" s="67">
        <v>34136.699999999997</v>
      </c>
      <c r="F19" s="63"/>
      <c r="G19" s="63"/>
      <c r="H19" s="62"/>
      <c r="I19" s="62"/>
      <c r="J19" s="67"/>
      <c r="K19" s="67"/>
    </row>
    <row r="20" spans="1:11" ht="15.75" x14ac:dyDescent="0.25">
      <c r="A20" s="63"/>
      <c r="B20" s="63" t="s">
        <v>32</v>
      </c>
      <c r="C20" s="63"/>
      <c r="D20" s="68">
        <v>0</v>
      </c>
      <c r="E20" s="63"/>
      <c r="F20" s="63"/>
      <c r="G20" s="66"/>
      <c r="H20" s="63"/>
      <c r="I20" s="62"/>
      <c r="J20" s="69"/>
      <c r="K20" s="67"/>
    </row>
    <row r="21" spans="1:11" ht="15.75" x14ac:dyDescent="0.25">
      <c r="A21" s="63"/>
      <c r="B21" s="63" t="s">
        <v>34</v>
      </c>
      <c r="C21" s="63"/>
      <c r="D21" s="68">
        <v>2.89</v>
      </c>
      <c r="E21" s="68"/>
      <c r="F21" s="63"/>
      <c r="G21" s="63"/>
      <c r="H21" s="62"/>
      <c r="I21" s="62"/>
      <c r="J21" s="67"/>
      <c r="K21" s="67"/>
    </row>
    <row r="22" spans="1:11" ht="15.75" x14ac:dyDescent="0.25">
      <c r="A22" s="66"/>
      <c r="B22" s="70" t="s">
        <v>68</v>
      </c>
      <c r="C22" s="62"/>
      <c r="D22" s="69">
        <v>0</v>
      </c>
      <c r="E22" s="67"/>
      <c r="F22" s="63"/>
      <c r="G22" s="63"/>
      <c r="H22" s="62"/>
      <c r="I22" s="62"/>
      <c r="J22" s="67"/>
      <c r="K22" s="67"/>
    </row>
    <row r="23" spans="1:11" ht="15.75" x14ac:dyDescent="0.25">
      <c r="A23" s="63"/>
      <c r="B23" s="62" t="s">
        <v>36</v>
      </c>
      <c r="C23" s="62"/>
      <c r="D23" s="67"/>
      <c r="E23" s="67">
        <f>SUM((D20:D22))</f>
        <v>2.89</v>
      </c>
      <c r="F23" s="63"/>
      <c r="G23" s="64"/>
      <c r="H23" s="62"/>
      <c r="I23" s="62"/>
      <c r="J23" s="63"/>
      <c r="K23" s="63"/>
    </row>
    <row r="24" spans="1:11" ht="15.75" x14ac:dyDescent="0.25">
      <c r="A24" s="66"/>
      <c r="B24" s="62" t="s">
        <v>62</v>
      </c>
      <c r="C24" s="62"/>
      <c r="D24" s="67"/>
      <c r="E24" s="67"/>
      <c r="F24" s="63"/>
      <c r="G24" s="65"/>
      <c r="H24" s="63"/>
      <c r="I24" s="63"/>
      <c r="J24" s="63"/>
      <c r="K24" s="63"/>
    </row>
    <row r="25" spans="1:11" ht="15.75" x14ac:dyDescent="0.25">
      <c r="A25" s="63"/>
      <c r="B25" s="62" t="s">
        <v>64</v>
      </c>
      <c r="C25" s="63"/>
      <c r="D25" s="68">
        <v>0</v>
      </c>
      <c r="E25" s="68"/>
      <c r="F25" s="63"/>
      <c r="G25" s="66"/>
      <c r="H25" s="62"/>
      <c r="I25" s="62"/>
      <c r="J25" s="67"/>
      <c r="K25" s="67"/>
    </row>
    <row r="26" spans="1:11" ht="15.75" x14ac:dyDescent="0.25">
      <c r="A26" s="63"/>
      <c r="B26" s="62" t="s">
        <v>65</v>
      </c>
      <c r="C26" s="63"/>
      <c r="D26" s="68"/>
      <c r="E26" s="68">
        <f>D25</f>
        <v>0</v>
      </c>
      <c r="F26" s="63"/>
      <c r="G26" s="63"/>
      <c r="H26" s="63"/>
      <c r="I26" s="63"/>
      <c r="J26" s="63"/>
      <c r="K26" s="63"/>
    </row>
    <row r="27" spans="1:11" ht="15.75" x14ac:dyDescent="0.25">
      <c r="A27" s="66">
        <v>43921</v>
      </c>
      <c r="B27" s="62" t="s">
        <v>66</v>
      </c>
      <c r="C27" s="62"/>
      <c r="D27" s="67"/>
      <c r="E27" s="67">
        <f>SUM(E19+E23-E26)</f>
        <v>34139.589999999997</v>
      </c>
      <c r="F27" s="63"/>
      <c r="G27" s="64"/>
      <c r="H27" s="64"/>
      <c r="I27" s="64"/>
      <c r="J27" s="63"/>
      <c r="K27" s="63"/>
    </row>
    <row r="28" spans="1:11" ht="15.75" x14ac:dyDescent="0.25">
      <c r="A28" s="63"/>
      <c r="B28" s="70"/>
      <c r="C28" s="62"/>
      <c r="D28" s="69"/>
      <c r="E28" s="67"/>
      <c r="F28" s="63"/>
      <c r="G28" s="65"/>
      <c r="H28" s="63"/>
      <c r="I28" s="63"/>
      <c r="J28" s="63"/>
      <c r="K28" s="63"/>
    </row>
    <row r="29" spans="1:11" ht="15.75" x14ac:dyDescent="0.25">
      <c r="A29" s="63"/>
      <c r="B29" s="62"/>
      <c r="C29" s="62"/>
      <c r="D29" s="67"/>
      <c r="E29" s="67"/>
      <c r="F29" s="63"/>
      <c r="G29" s="66"/>
      <c r="H29" s="62"/>
      <c r="I29" s="62"/>
      <c r="J29" s="67"/>
      <c r="K29" s="67"/>
    </row>
    <row r="30" spans="1:11" ht="15.75" x14ac:dyDescent="0.25">
      <c r="A30" s="66"/>
      <c r="B30" s="63"/>
      <c r="C30" s="62"/>
      <c r="D30" s="69"/>
      <c r="E30" s="67"/>
      <c r="F30" s="63"/>
      <c r="G30" s="63"/>
      <c r="H30" s="62"/>
      <c r="I30" s="62"/>
      <c r="J30" s="67"/>
      <c r="K30" s="67"/>
    </row>
    <row r="31" spans="1:11" ht="15.75" x14ac:dyDescent="0.25">
      <c r="A31" s="63"/>
      <c r="B31" s="62"/>
      <c r="C31" s="62"/>
      <c r="D31" s="67"/>
      <c r="E31" s="67"/>
      <c r="F31" s="63"/>
      <c r="G31" s="64"/>
      <c r="H31" s="64"/>
      <c r="I31" s="62"/>
      <c r="J31" s="67"/>
      <c r="K31" s="67"/>
    </row>
    <row r="32" spans="1:11" ht="15.75" x14ac:dyDescent="0.25">
      <c r="A32" s="66"/>
      <c r="B32" s="62"/>
      <c r="C32" s="62"/>
      <c r="D32" s="67"/>
      <c r="E32" s="67"/>
      <c r="F32" s="63"/>
      <c r="G32" s="63"/>
      <c r="H32" s="63"/>
      <c r="I32" s="63"/>
      <c r="J32" s="63"/>
      <c r="K32" s="63"/>
    </row>
    <row r="33" spans="1:11" ht="15.75" x14ac:dyDescent="0.25">
      <c r="A33" s="66"/>
      <c r="B33" s="63"/>
      <c r="C33" s="62"/>
      <c r="D33" s="69"/>
      <c r="E33" s="67"/>
      <c r="F33" s="63"/>
      <c r="G33" s="66"/>
      <c r="H33" s="62"/>
      <c r="I33" s="77"/>
      <c r="J33" s="62"/>
      <c r="K33" s="67"/>
    </row>
    <row r="34" spans="1:11" ht="15.75" x14ac:dyDescent="0.25">
      <c r="A34" s="63"/>
      <c r="B34" s="62"/>
      <c r="C34" s="62"/>
      <c r="D34" s="67"/>
      <c r="E34" s="67"/>
      <c r="F34" s="63"/>
      <c r="G34" s="64"/>
      <c r="H34" s="64"/>
      <c r="I34" s="62"/>
      <c r="J34" s="67"/>
      <c r="K34" s="67"/>
    </row>
    <row r="35" spans="1:11" ht="15.75" x14ac:dyDescent="0.25">
      <c r="A35" s="66"/>
      <c r="B35" s="62"/>
      <c r="C35" s="62"/>
      <c r="D35" s="67"/>
      <c r="E35" s="67"/>
      <c r="F35" s="63"/>
      <c r="G35" s="63"/>
      <c r="H35" s="63"/>
      <c r="I35" s="63"/>
      <c r="J35" s="63"/>
      <c r="K35" s="63"/>
    </row>
    <row r="36" spans="1:11" x14ac:dyDescent="0.25">
      <c r="A36" s="81"/>
      <c r="B36" s="82"/>
      <c r="C36" s="82"/>
      <c r="D36" s="83"/>
      <c r="E36" s="83"/>
      <c r="G36" s="81"/>
      <c r="H36" s="82"/>
      <c r="I36" s="84"/>
      <c r="J36" s="82"/>
      <c r="K36" s="83"/>
    </row>
    <row r="37" spans="1:11" x14ac:dyDescent="0.25">
      <c r="B37" s="82"/>
      <c r="C37" s="82"/>
      <c r="D37" s="83"/>
      <c r="E37" s="83"/>
    </row>
  </sheetData>
  <pageMargins left="0.7" right="0.7" top="0.75" bottom="0.75" header="0.3" footer="0.3"/>
  <pageSetup scale="6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21 2020 BILL LIST</vt:lpstr>
      <vt:lpstr>Treasurer Report</vt:lpstr>
      <vt:lpstr>Treasurer Report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2020-04-21T15:19:00Z</cp:lastPrinted>
  <dcterms:created xsi:type="dcterms:W3CDTF">2020-04-21T00:52:25Z</dcterms:created>
  <dcterms:modified xsi:type="dcterms:W3CDTF">2020-04-21T15:24:44Z</dcterms:modified>
</cp:coreProperties>
</file>